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5340" windowHeight="1710" activeTab="0"/>
  </bookViews>
  <sheets>
    <sheet name="メイン" sheetId="1" r:id="rId1"/>
    <sheet name="表示マーク（原稿）" sheetId="2" r:id="rId2"/>
    <sheet name="表示マーク（貼付用）" sheetId="3" r:id="rId3"/>
  </sheets>
  <externalReferences>
    <externalReference r:id="rId6"/>
    <externalReference r:id="rId7"/>
    <externalReference r:id="rId8"/>
  </externalReferences>
  <definedNames>
    <definedName name="Cell_計算種別">'[2]省エネメニュー'!$L$2</definedName>
    <definedName name="Cell_東電温暖化用HEMS削減効果">'[1]070507住宅マクロ条件一覧'!$V$196</definedName>
    <definedName name="衛code">#REF!</definedName>
    <definedName name="衛kg">#REF!</definedName>
    <definedName name="空code">#REF!</definedName>
    <definedName name="空kg">#REF!</definedName>
    <definedName name="資材原単">'[3]⑬原単位'!$A$2:$L$2</definedName>
    <definedName name="昇code">#REF!</definedName>
    <definedName name="昇kg">#REF!</definedName>
    <definedName name="設備品目code">#REF!</definedName>
    <definedName name="設備品目kg1">#REF!</definedName>
    <definedName name="設備品目kg2">#REF!</definedName>
    <definedName name="設備品目kg3">#REF!</definedName>
    <definedName name="設備品目kg4">#REF!</definedName>
    <definedName name="電code">#REF!</definedName>
    <definedName name="電kg">#REF!</definedName>
  </definedNames>
  <calcPr fullCalcOnLoad="1"/>
</workbook>
</file>

<file path=xl/sharedStrings.xml><?xml version="1.0" encoding="utf-8"?>
<sst xmlns="http://schemas.openxmlformats.org/spreadsheetml/2006/main" count="34" uniqueCount="30">
  <si>
    <t>Blank</t>
  </si>
  <si>
    <t>Rank(red star)</t>
  </si>
  <si>
    <t>(blank star)</t>
  </si>
  <si>
    <t>環境性能表示マーク用入力シート</t>
  </si>
  <si>
    <t>【入力項目】</t>
  </si>
  <si>
    <t>■入力内容リスト</t>
  </si>
  <si>
    <t>■CASBEE-評価結果</t>
  </si>
  <si>
    <t>評価ツール</t>
  </si>
  <si>
    <t>■評価ツール（種別）</t>
  </si>
  <si>
    <t>←　リストから選択してください。</t>
  </si>
  <si>
    <t>■CASBEE-評価結果（BEE値）</t>
  </si>
  <si>
    <t>←　BEE値を入力してください。</t>
  </si>
  <si>
    <t>■CASBEE-LCCO2評価結果</t>
  </si>
  <si>
    <t>←　CO2の排出率（％表示）を入力してください。</t>
  </si>
  <si>
    <t>■県重点評価結果</t>
  </si>
  <si>
    <t>←　総合評価点を入力してください。</t>
  </si>
  <si>
    <t>Rank(green star)</t>
  </si>
  <si>
    <t>評価結果</t>
  </si>
  <si>
    <t>清正くん</t>
  </si>
  <si>
    <t>■評価年度</t>
  </si>
  <si>
    <t>←　西暦表示（年度）</t>
  </si>
  <si>
    <t>■公表番号</t>
  </si>
  <si>
    <t>←　公表番号を記載してください。</t>
  </si>
  <si>
    <t>県-1</t>
  </si>
  <si>
    <r>
      <t>CASBEE</t>
    </r>
    <r>
      <rPr>
        <sz val="10"/>
        <rFont val="ＭＳ Ｐゴシック"/>
        <family val="3"/>
      </rPr>
      <t>熊本《新築》</t>
    </r>
  </si>
  <si>
    <r>
      <t>CASBEE</t>
    </r>
    <r>
      <rPr>
        <sz val="10"/>
        <rFont val="ＭＳ Ｐゴシック"/>
        <family val="3"/>
      </rPr>
      <t>熊本《既存》</t>
    </r>
  </si>
  <si>
    <r>
      <t>CASBEE</t>
    </r>
    <r>
      <rPr>
        <sz val="10"/>
        <rFont val="ＭＳ Ｐゴシック"/>
        <family val="3"/>
      </rPr>
      <t>熊本《改修》</t>
    </r>
  </si>
  <si>
    <t>CASBEE熊本《新築》</t>
  </si>
  <si>
    <t xml:space="preserve">CASBEE熊本
</t>
  </si>
  <si>
    <t xml:space="preserve">CASBEE熊本
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</si>
</sst>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&quot;&quot;"/>
    <numFmt numFmtId="177" formatCode="0.0_ "/>
    <numFmt numFmtId="178" formatCode="0.00_ "/>
    <numFmt numFmtId="179" formatCode="0.00_);[Red]\(0.00\)"/>
    <numFmt numFmtId="180" formatCode="0.00;0.00;&quot;適用外&quot;"/>
    <numFmt numFmtId="181" formatCode=";;&quot;&quot;"/>
    <numFmt numFmtId="182" formatCode="0;0;&quot;－&quot;"/>
    <numFmt numFmtId="183" formatCode="#,##0_ "/>
    <numFmt numFmtId="184" formatCode="0.0"/>
    <numFmt numFmtId="185" formatCode="0.0;0.0;&quot;-&quot;\ "/>
    <numFmt numFmtId="186" formatCode="0.00;0.00;&quot;-&quot;\ "/>
    <numFmt numFmtId="187" formatCode="0.0;0.0;&quot;－&quot;"/>
    <numFmt numFmtId="188" formatCode="#,##0.0;[Red]\-#,##0.0"/>
    <numFmt numFmtId="189" formatCode="0.00;0.00;&quot;－&quot;"/>
    <numFmt numFmtId="190" formatCode="0.000_ "/>
    <numFmt numFmtId="191" formatCode="0.000_);[Red]\(0.000\)"/>
    <numFmt numFmtId="192" formatCode="0_ "/>
    <numFmt numFmtId="193" formatCode="#,###&quot;㎡&quot;"/>
    <numFmt numFmtId="194" formatCode="&quot;レベル &quot;#"/>
    <numFmt numFmtId="195" formatCode="#&quot;ポイント&quot;"/>
    <numFmt numFmtId="196" formatCode="#&quot;点&quot;"/>
    <numFmt numFmtId="197" formatCode="0.0%"/>
    <numFmt numFmtId="198" formatCode="0.00;0.00;&quot;&quot;\ "/>
    <numFmt numFmtId="199" formatCode="#,###&quot;&quot;"/>
    <numFmt numFmtId="200" formatCode="0.00;0.00;&quot;-&quot;"/>
    <numFmt numFmtId="201" formatCode="0.00;0.00;&quot;&quot;"/>
    <numFmt numFmtId="202" formatCode="&quot;レベル &quot;#.0"/>
    <numFmt numFmtId="203" formatCode="&quot;レベル &quot;#0.0"/>
    <numFmt numFmtId="204" formatCode="&quot;レベル &quot;#.0;0.0;&quot;レベル&quot;"/>
    <numFmt numFmtId="205" formatCode="0.00;0.00;&quot;対象外&quot;"/>
    <numFmt numFmtId="206" formatCode="&quot;レベル &quot;#0.0;0.00;&quot;対象外&quot;"/>
    <numFmt numFmtId="207" formatCode="0.0;_Ā"/>
    <numFmt numFmtId="208" formatCode="0.000;_Ā"/>
    <numFmt numFmtId="209" formatCode="#&quot; ポイント&quot;;0.0;&quot;0 ポイント&quot;"/>
    <numFmt numFmtId="210" formatCode="#&quot; ポイント&quot;;\-#&quot; ポイント&quot;;&quot;0 ポイント&quot;"/>
    <numFmt numFmtId="211" formatCode="#&quot; ポイント&quot;;;0&quot; ポイント&quot;"/>
    <numFmt numFmtId="212" formatCode="0.0;_뀀"/>
    <numFmt numFmtId="213" formatCode="&quot;レベル &quot;#;0;&quot;レベル&quot;"/>
    <numFmt numFmtId="214" formatCode="0.0000"/>
    <numFmt numFmtId="215" formatCode="#&quot;年&quot;"/>
    <numFmt numFmtId="216" formatCode="#,##0.000;[Red]\-#,##0.000"/>
    <numFmt numFmtId="217" formatCode="#,##0.0000;[Red]\-#,##0.0000"/>
    <numFmt numFmtId="218" formatCode="0.0000_ "/>
    <numFmt numFmtId="219" formatCode="mmm\-yyyy"/>
    <numFmt numFmtId="220" formatCode="0.0_);[Red]\(0.0\)"/>
    <numFmt numFmtId="221" formatCode="0.0%;0.0%;&quot;-&quot;"/>
    <numFmt numFmtId="222" formatCode="0_);[Red]\(0\)"/>
    <numFmt numFmtId="223" formatCode="#,##0.00_ ;[Red]\-#,##0.00\ "/>
    <numFmt numFmtId="224" formatCode="#,##0.0_);[Red]\(#,##0.0\)"/>
    <numFmt numFmtId="225" formatCode="#,##0.0_ ;[Red]\-#,##0.0\ "/>
    <numFmt numFmtId="226" formatCode="#,##0.0_ "/>
    <numFmt numFmtId="227" formatCode="#,##0.0"/>
    <numFmt numFmtId="228" formatCode="#,##0.00_);[Red]\(#,##0.00\)"/>
    <numFmt numFmtId="229" formatCode="0;_뀀"/>
    <numFmt numFmtId="230" formatCode="0;_ "/>
    <numFmt numFmtId="231" formatCode="0.0;_ "/>
    <numFmt numFmtId="232" formatCode="0;_ࠀ"/>
    <numFmt numFmtId="233" formatCode="0.0;_ࠀ"/>
    <numFmt numFmtId="234" formatCode="0.0;0.0;&quot;&quot;\ "/>
    <numFmt numFmtId="235" formatCode="0.000;0.000;&quot;&quot;\ 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8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0"/>
      <name val="ＭＳ Ｐゴシック"/>
      <family val="3"/>
    </font>
    <font>
      <sz val="2.5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0"/>
      <name val="Verdana"/>
      <family val="2"/>
    </font>
    <font>
      <b/>
      <sz val="24"/>
      <color indexed="9"/>
      <name val="ＭＳ Ｐゴシック"/>
      <family val="3"/>
    </font>
    <font>
      <b/>
      <sz val="11"/>
      <color indexed="57"/>
      <name val="Verdana"/>
      <family val="2"/>
    </font>
    <font>
      <b/>
      <sz val="11"/>
      <color indexed="57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9"/>
      <name val="ＭＳ Ｐゴシック"/>
      <family val="3"/>
    </font>
    <font>
      <sz val="20"/>
      <color indexed="9"/>
      <name val="Verdana"/>
      <family val="2"/>
    </font>
    <font>
      <sz val="20"/>
      <color indexed="9"/>
      <name val="ＭＳ Ｐゴシック"/>
      <family val="3"/>
    </font>
    <font>
      <vertAlign val="subscript"/>
      <sz val="20"/>
      <color indexed="9"/>
      <name val="Verdana"/>
      <family val="2"/>
    </font>
    <font>
      <sz val="16"/>
      <color indexed="8"/>
      <name val="ＭＳ Ｐゴシック"/>
      <family val="3"/>
    </font>
    <font>
      <sz val="16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2" borderId="0" xfId="0" applyFill="1" applyAlignment="1">
      <alignment vertical="center"/>
    </xf>
    <xf numFmtId="0" fontId="0" fillId="22" borderId="10" xfId="0" applyFill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0" fillId="22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22" borderId="14" xfId="0" applyFill="1" applyBorder="1" applyAlignment="1">
      <alignment vertical="center"/>
    </xf>
    <xf numFmtId="0" fontId="0" fillId="22" borderId="15" xfId="0" applyFill="1" applyBorder="1" applyAlignment="1">
      <alignment vertical="center"/>
    </xf>
    <xf numFmtId="0" fontId="21" fillId="22" borderId="16" xfId="0" applyFont="1" applyFill="1" applyBorder="1" applyAlignment="1">
      <alignment vertical="center"/>
    </xf>
    <xf numFmtId="0" fontId="21" fillId="22" borderId="11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3" fillId="24" borderId="0" xfId="0" applyFont="1" applyFill="1" applyAlignment="1">
      <alignment horizontal="centerContinuous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177" fontId="21" fillId="0" borderId="14" xfId="0" applyNumberFormat="1" applyFont="1" applyFill="1" applyBorder="1" applyAlignment="1" applyProtection="1">
      <alignment horizontal="center" vertical="center"/>
      <protection locked="0"/>
    </xf>
    <xf numFmtId="197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25" borderId="18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25" borderId="18" xfId="0" applyFill="1" applyBorder="1" applyAlignment="1" applyProtection="1">
      <alignment vertical="center"/>
      <protection hidden="1"/>
    </xf>
    <xf numFmtId="226" fontId="0" fillId="0" borderId="18" xfId="0" applyNumberForma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vertical="center"/>
      <protection hidden="1"/>
    </xf>
    <xf numFmtId="177" fontId="0" fillId="0" borderId="18" xfId="0" applyNumberFormat="1" applyBorder="1" applyAlignment="1" applyProtection="1">
      <alignment vertical="center"/>
      <protection hidden="1"/>
    </xf>
    <xf numFmtId="0" fontId="0" fillId="25" borderId="19" xfId="0" applyFill="1" applyBorder="1" applyAlignment="1" applyProtection="1">
      <alignment horizontal="center" vertical="center" wrapText="1"/>
      <protection hidden="1"/>
    </xf>
    <xf numFmtId="0" fontId="0" fillId="25" borderId="20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"/>
          </c:pictureOptions>
          <c:cat>
            <c:strRef>
              <c:f>メイン!$L$18</c:f>
              <c:strCache>
                <c:ptCount val="1"/>
                <c:pt idx="0">
                  <c:v>評価結果</c:v>
                </c:pt>
              </c:strCache>
            </c:strRef>
          </c:cat>
          <c:val>
            <c:numRef>
              <c:f>メイン!$M$20</c:f>
              <c:numCache>
                <c:ptCount val="1"/>
                <c:pt idx="0">
                  <c:v>0.8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メイン!$L$18</c:f>
              <c:strCache>
                <c:ptCount val="1"/>
                <c:pt idx="0">
                  <c:v>評価結果</c:v>
                </c:pt>
              </c:strCache>
            </c:strRef>
          </c:cat>
          <c:val>
            <c:numRef>
              <c:f>メイン!$M$21</c:f>
              <c:numCache>
                <c:ptCount val="1"/>
                <c:pt idx="0">
                  <c:v>0.19999999999999996</c:v>
                </c:pt>
              </c:numCache>
            </c:numRef>
          </c:val>
        </c:ser>
        <c:overlap val="100"/>
        <c:gapWidth val="50"/>
        <c:axId val="4848240"/>
        <c:axId val="43634161"/>
      </c:barChart>
      <c:catAx>
        <c:axId val="4848240"/>
        <c:scaling>
          <c:orientation val="minMax"/>
        </c:scaling>
        <c:axPos val="l"/>
        <c:delete val="1"/>
        <c:majorTickMark val="out"/>
        <c:minorTickMark val="none"/>
        <c:tickLblPos val="nextTo"/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482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"/>
          </c:pictureOptions>
          <c:cat>
            <c:strRef>
              <c:f>メイン!$L$8</c:f>
              <c:strCache>
                <c:ptCount val="1"/>
                <c:pt idx="0">
                  <c:v>Rank(red star)</c:v>
                </c:pt>
              </c:strCache>
            </c:strRef>
          </c:cat>
          <c:val>
            <c:numRef>
              <c:f>メイン!$M$8</c:f>
              <c:numCache>
                <c:ptCount val="1"/>
                <c:pt idx="0">
                  <c:v>0.6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"/>
          </c:pictureOptions>
          <c:cat>
            <c:strRef>
              <c:f>メイン!$L$8</c:f>
              <c:strCache>
                <c:ptCount val="1"/>
                <c:pt idx="0">
                  <c:v>Rank(red star)</c:v>
                </c:pt>
              </c:strCache>
            </c:strRef>
          </c:cat>
          <c:val>
            <c:numRef>
              <c:f>メイン!$M$9</c:f>
              <c:numCache>
                <c:ptCount val="1"/>
                <c:pt idx="0">
                  <c:v>0.4</c:v>
                </c:pt>
              </c:numCache>
            </c:numRef>
          </c:val>
        </c:ser>
        <c:overlap val="100"/>
        <c:gapWidth val="50"/>
        <c:axId val="57163130"/>
        <c:axId val="44706123"/>
      </c:barChart>
      <c:catAx>
        <c:axId val="57163130"/>
        <c:scaling>
          <c:orientation val="minMax"/>
        </c:scaling>
        <c:axPos val="l"/>
        <c:delete val="1"/>
        <c:majorTickMark val="out"/>
        <c:minorTickMark val="none"/>
        <c:tickLblPos val="nextTo"/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b"/>
        <c:delete val="1"/>
        <c:majorTickMark val="out"/>
        <c:minorTickMark val="none"/>
        <c:tickLblPos val="nextTo"/>
        <c:crossAx val="571631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"/>
          </c:pictureOptions>
          <c:cat>
            <c:strRef>
              <c:f>メイン!$L$13</c:f>
              <c:strCache>
                <c:ptCount val="1"/>
                <c:pt idx="0">
                  <c:v>Rank(green star)</c:v>
                </c:pt>
              </c:strCache>
            </c:strRef>
          </c:cat>
          <c:val>
            <c:numRef>
              <c:f>メイン!$M$13</c:f>
              <c:numCache>
                <c:ptCount val="1"/>
                <c:pt idx="0">
                  <c:v>0.6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"/>
          </c:pictureOptions>
          <c:cat>
            <c:strRef>
              <c:f>メイン!$L$13</c:f>
              <c:strCache>
                <c:ptCount val="1"/>
                <c:pt idx="0">
                  <c:v>Rank(green star)</c:v>
                </c:pt>
              </c:strCache>
            </c:strRef>
          </c:cat>
          <c:val>
            <c:numRef>
              <c:f>メイン!$M$14</c:f>
              <c:numCache>
                <c:ptCount val="1"/>
                <c:pt idx="0">
                  <c:v>0.4</c:v>
                </c:pt>
              </c:numCache>
            </c:numRef>
          </c:val>
        </c:ser>
        <c:overlap val="100"/>
        <c:gapWidth val="50"/>
        <c:axId val="66810788"/>
        <c:axId val="64426181"/>
      </c:barChart>
      <c:catAx>
        <c:axId val="66810788"/>
        <c:scaling>
          <c:orientation val="minMax"/>
        </c:scaling>
        <c:axPos val="l"/>
        <c:delete val="1"/>
        <c:majorTickMark val="out"/>
        <c:minorTickMark val="none"/>
        <c:tickLblPos val="nextTo"/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68107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5.png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4.emf" /><Relationship Id="rId7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2305050</xdr:colOff>
      <xdr:row>15</xdr:row>
      <xdr:rowOff>152400</xdr:rowOff>
    </xdr:from>
    <xdr:to>
      <xdr:col>8</xdr:col>
      <xdr:colOff>114300</xdr:colOff>
      <xdr:row>20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4391025" y="3581400"/>
          <a:ext cx="3009900" cy="1038225"/>
        </a:xfrm>
        <a:prstGeom prst="borderCallout2">
          <a:avLst>
            <a:gd name="adj1" fmla="val -74240"/>
            <a:gd name="adj2" fmla="val -159851"/>
            <a:gd name="adj3" fmla="val -63282"/>
            <a:gd name="adj4" fmla="val -44689"/>
            <a:gd name="adj5" fmla="val -52083"/>
            <a:gd name="adj6" fmla="val -44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【記入内容】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CASBEE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「結果シート」の「ライフサイクル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」における、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「評価対象」の排出率を記入してください。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《記入例》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（増加の場合）、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（減少の場合）　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161925</xdr:rowOff>
    </xdr:from>
    <xdr:to>
      <xdr:col>2</xdr:col>
      <xdr:colOff>1847850</xdr:colOff>
      <xdr:row>2</xdr:row>
      <xdr:rowOff>152400</xdr:rowOff>
    </xdr:to>
    <xdr:pic>
      <xdr:nvPicPr>
        <xdr:cNvPr id="2" name="Picture 3" descr="CASBEE熊本ロゴ（Quarter）（背景透過版）（余白無トリミング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3228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36</xdr:col>
      <xdr:colOff>0</xdr:colOff>
      <xdr:row>30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00050" y="304800"/>
          <a:ext cx="6953250" cy="4343400"/>
        </a:xfrm>
        <a:prstGeom prst="roundRect">
          <a:avLst/>
        </a:prstGeom>
        <a:solidFill>
          <a:srgbClr val="00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35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0075" y="771525"/>
          <a:ext cx="6543675" cy="3800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33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00125" y="314325"/>
          <a:ext cx="5724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熊本県建築物環境性能表示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32</xdr:col>
      <xdr:colOff>0</xdr:colOff>
      <xdr:row>25</xdr:row>
      <xdr:rowOff>0</xdr:rowOff>
    </xdr:to>
    <xdr:graphicFrame>
      <xdr:nvGraphicFramePr>
        <xdr:cNvPr id="4" name="グラフ 5"/>
        <xdr:cNvGraphicFramePr/>
      </xdr:nvGraphicFramePr>
      <xdr:xfrm>
        <a:off x="3800475" y="2895600"/>
        <a:ext cx="2714625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7</xdr:row>
      <xdr:rowOff>28575</xdr:rowOff>
    </xdr:from>
    <xdr:to>
      <xdr:col>8</xdr:col>
      <xdr:colOff>0</xdr:colOff>
      <xdr:row>8</xdr:row>
      <xdr:rowOff>123825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95375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85725</xdr:rowOff>
    </xdr:from>
    <xdr:to>
      <xdr:col>32</xdr:col>
      <xdr:colOff>0</xdr:colOff>
      <xdr:row>27</xdr:row>
      <xdr:rowOff>85725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2600325" y="3895725"/>
          <a:ext cx="3914775" cy="30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Verdana"/>
              <a:ea typeface="Verdana"/>
              <a:cs typeface="Verdana"/>
            </a:rPr>
            <a:t>CASBEE</a:t>
          </a:r>
          <a:r>
            <a:rPr lang="en-US" cap="none" sz="11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熊本</a:t>
          </a:r>
          <a:r>
            <a:rPr lang="en-US" cap="none" sz="11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を利用した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自己評価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25</xdr:col>
      <xdr:colOff>0</xdr:colOff>
      <xdr:row>32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600325" y="4419600"/>
          <a:ext cx="2447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104775</xdr:colOff>
      <xdr:row>29</xdr:row>
      <xdr:rowOff>38100</xdr:rowOff>
    </xdr:from>
    <xdr:to>
      <xdr:col>24</xdr:col>
      <xdr:colOff>95250</xdr:colOff>
      <xdr:row>31</xdr:row>
      <xdr:rowOff>38100</xdr:rowOff>
    </xdr:to>
    <xdr:pic>
      <xdr:nvPicPr>
        <xdr:cNvPr id="8" name="Picture 15" descr="CASBEE熊本ロゴ（Quarter）（余白無トリミング原稿）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4457700"/>
          <a:ext cx="2228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9</xdr:row>
      <xdr:rowOff>76200</xdr:rowOff>
    </xdr:from>
    <xdr:to>
      <xdr:col>32</xdr:col>
      <xdr:colOff>0</xdr:colOff>
      <xdr:row>14</xdr:row>
      <xdr:rowOff>76200</xdr:rowOff>
    </xdr:to>
    <xdr:graphicFrame>
      <xdr:nvGraphicFramePr>
        <xdr:cNvPr id="9" name="グラフ 18"/>
        <xdr:cNvGraphicFramePr/>
      </xdr:nvGraphicFramePr>
      <xdr:xfrm>
        <a:off x="3790950" y="1447800"/>
        <a:ext cx="272415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18</xdr:col>
      <xdr:colOff>0</xdr:colOff>
      <xdr:row>23</xdr:row>
      <xdr:rowOff>142875</xdr:rowOff>
    </xdr:to>
    <xdr:sp>
      <xdr:nvSpPr>
        <xdr:cNvPr id="10" name="AutoShape 20"/>
        <xdr:cNvSpPr>
          <a:spLocks/>
        </xdr:cNvSpPr>
      </xdr:nvSpPr>
      <xdr:spPr>
        <a:xfrm>
          <a:off x="1000125" y="3048000"/>
          <a:ext cx="2600325" cy="600075"/>
        </a:xfrm>
        <a:prstGeom prst="roundRect">
          <a:avLst/>
        </a:prstGeom>
        <a:solidFill>
          <a:srgbClr val="009900"/>
        </a:solidFill>
        <a:ln w="9525" cmpd="sng">
          <a:solidFill>
            <a:srgbClr val="0099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熊本県重点評価結果</a:t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18</xdr:col>
      <xdr:colOff>0</xdr:colOff>
      <xdr:row>13</xdr:row>
      <xdr:rowOff>142875</xdr:rowOff>
    </xdr:to>
    <xdr:sp>
      <xdr:nvSpPr>
        <xdr:cNvPr id="11" name="AutoShape 23"/>
        <xdr:cNvSpPr>
          <a:spLocks/>
        </xdr:cNvSpPr>
      </xdr:nvSpPr>
      <xdr:spPr>
        <a:xfrm>
          <a:off x="1000125" y="1533525"/>
          <a:ext cx="2600325" cy="590550"/>
        </a:xfrm>
        <a:prstGeom prst="roundRect">
          <a:avLst/>
        </a:prstGeom>
        <a:solidFill>
          <a:srgbClr val="009900"/>
        </a:solidFill>
        <a:ln w="9525" cmpd="sng">
          <a:solidFill>
            <a:srgbClr val="0099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CASBEE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総合評価</a:t>
          </a:r>
        </a:p>
      </xdr:txBody>
    </xdr:sp>
    <xdr:clientData/>
  </xdr:twoCellAnchor>
  <xdr:twoCellAnchor>
    <xdr:from>
      <xdr:col>17</xdr:col>
      <xdr:colOff>95250</xdr:colOff>
      <xdr:row>10</xdr:row>
      <xdr:rowOff>9525</xdr:rowOff>
    </xdr:from>
    <xdr:to>
      <xdr:col>18</xdr:col>
      <xdr:colOff>0</xdr:colOff>
      <xdr:row>13</xdr:row>
      <xdr:rowOff>142875</xdr:rowOff>
    </xdr:to>
    <xdr:sp>
      <xdr:nvSpPr>
        <xdr:cNvPr id="12" name="Rectangle 24"/>
        <xdr:cNvSpPr>
          <a:spLocks/>
        </xdr:cNvSpPr>
      </xdr:nvSpPr>
      <xdr:spPr>
        <a:xfrm>
          <a:off x="3495675" y="1533525"/>
          <a:ext cx="104775" cy="590550"/>
        </a:xfrm>
        <a:prstGeom prst="rect">
          <a:avLst/>
        </a:prstGeom>
        <a:solidFill>
          <a:srgbClr val="009900"/>
        </a:solidFill>
        <a:ln w="952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18</xdr:col>
      <xdr:colOff>0</xdr:colOff>
      <xdr:row>18</xdr:row>
      <xdr:rowOff>142875</xdr:rowOff>
    </xdr:to>
    <xdr:sp>
      <xdr:nvSpPr>
        <xdr:cNvPr id="13" name="AutoShape 27"/>
        <xdr:cNvSpPr>
          <a:spLocks/>
        </xdr:cNvSpPr>
      </xdr:nvSpPr>
      <xdr:spPr>
        <a:xfrm>
          <a:off x="1000125" y="2286000"/>
          <a:ext cx="2600325" cy="600075"/>
        </a:xfrm>
        <a:prstGeom prst="roundRect">
          <a:avLst/>
        </a:prstGeom>
        <a:solidFill>
          <a:srgbClr val="009900"/>
        </a:solidFill>
        <a:ln w="9525" cmpd="sng">
          <a:solidFill>
            <a:srgbClr val="0099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CO</a:t>
          </a:r>
          <a:r>
            <a:rPr lang="en-US" cap="none" sz="2000" b="0" i="0" u="none" baseline="-25000">
              <a:solidFill>
                <a:srgbClr val="FFFFFF"/>
              </a:solidFill>
            </a:rPr>
            <a:t>2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削減性能</a:t>
          </a:r>
        </a:p>
      </xdr:txBody>
    </xdr:sp>
    <xdr:clientData/>
  </xdr:twoCellAnchor>
  <xdr:twoCellAnchor>
    <xdr:from>
      <xdr:col>19</xdr:col>
      <xdr:colOff>0</xdr:colOff>
      <xdr:row>14</xdr:row>
      <xdr:rowOff>76200</xdr:rowOff>
    </xdr:from>
    <xdr:to>
      <xdr:col>32</xdr:col>
      <xdr:colOff>0</xdr:colOff>
      <xdr:row>19</xdr:row>
      <xdr:rowOff>76200</xdr:rowOff>
    </xdr:to>
    <xdr:graphicFrame>
      <xdr:nvGraphicFramePr>
        <xdr:cNvPr id="14" name="グラフ 26"/>
        <xdr:cNvGraphicFramePr/>
      </xdr:nvGraphicFramePr>
      <xdr:xfrm>
        <a:off x="3800475" y="2209800"/>
        <a:ext cx="2714625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95250</xdr:colOff>
      <xdr:row>15</xdr:row>
      <xdr:rowOff>9525</xdr:rowOff>
    </xdr:from>
    <xdr:to>
      <xdr:col>18</xdr:col>
      <xdr:colOff>0</xdr:colOff>
      <xdr:row>18</xdr:row>
      <xdr:rowOff>142875</xdr:rowOff>
    </xdr:to>
    <xdr:sp>
      <xdr:nvSpPr>
        <xdr:cNvPr id="15" name="Rectangle 30"/>
        <xdr:cNvSpPr>
          <a:spLocks/>
        </xdr:cNvSpPr>
      </xdr:nvSpPr>
      <xdr:spPr>
        <a:xfrm>
          <a:off x="3495675" y="2295525"/>
          <a:ext cx="104775" cy="590550"/>
        </a:xfrm>
        <a:prstGeom prst="rect">
          <a:avLst/>
        </a:prstGeom>
        <a:solidFill>
          <a:srgbClr val="009900"/>
        </a:solidFill>
        <a:ln w="952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20</xdr:row>
      <xdr:rowOff>0</xdr:rowOff>
    </xdr:from>
    <xdr:to>
      <xdr:col>18</xdr:col>
      <xdr:colOff>0</xdr:colOff>
      <xdr:row>23</xdr:row>
      <xdr:rowOff>142875</xdr:rowOff>
    </xdr:to>
    <xdr:sp>
      <xdr:nvSpPr>
        <xdr:cNvPr id="16" name="Rectangle 31"/>
        <xdr:cNvSpPr>
          <a:spLocks/>
        </xdr:cNvSpPr>
      </xdr:nvSpPr>
      <xdr:spPr>
        <a:xfrm>
          <a:off x="3495675" y="3048000"/>
          <a:ext cx="104775" cy="600075"/>
        </a:xfrm>
        <a:prstGeom prst="rect">
          <a:avLst/>
        </a:prstGeom>
        <a:solidFill>
          <a:srgbClr val="009900"/>
        </a:solidFill>
        <a:ln w="952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9525</xdr:rowOff>
    </xdr:from>
    <xdr:to>
      <xdr:col>10</xdr:col>
      <xdr:colOff>47625</xdr:colOff>
      <xdr:row>9</xdr:row>
      <xdr:rowOff>0</xdr:rowOff>
    </xdr:to>
    <xdr:sp>
      <xdr:nvSpPr>
        <xdr:cNvPr id="17" name="Text Box 32" descr="テキスト ボックス: 受付 No."/>
        <xdr:cNvSpPr txBox="1">
          <a:spLocks noChangeArrowheads="1"/>
        </xdr:cNvSpPr>
      </xdr:nvSpPr>
      <xdr:spPr>
        <a:xfrm>
          <a:off x="1562100" y="1076325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26</xdr:col>
      <xdr:colOff>104775</xdr:colOff>
      <xdr:row>8</xdr:row>
      <xdr:rowOff>133350</xdr:rowOff>
    </xdr:to>
    <xdr:pic>
      <xdr:nvPicPr>
        <xdr:cNvPr id="18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0275" y="1104900"/>
          <a:ext cx="3162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7</xdr:row>
      <xdr:rowOff>38100</xdr:rowOff>
    </xdr:from>
    <xdr:to>
      <xdr:col>32</xdr:col>
      <xdr:colOff>200025</xdr:colOff>
      <xdr:row>8</xdr:row>
      <xdr:rowOff>123825</xdr:rowOff>
    </xdr:to>
    <xdr:pic>
      <xdr:nvPicPr>
        <xdr:cNvPr id="19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049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33</xdr:col>
      <xdr:colOff>0</xdr:colOff>
      <xdr:row>14</xdr:row>
      <xdr:rowOff>0</xdr:rowOff>
    </xdr:to>
    <xdr:sp>
      <xdr:nvSpPr>
        <xdr:cNvPr id="20" name="AutoShape 9"/>
        <xdr:cNvSpPr>
          <a:spLocks/>
        </xdr:cNvSpPr>
      </xdr:nvSpPr>
      <xdr:spPr>
        <a:xfrm>
          <a:off x="1000125" y="1524000"/>
          <a:ext cx="5724525" cy="609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33</xdr:col>
      <xdr:colOff>0</xdr:colOff>
      <xdr:row>19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000125" y="2286000"/>
          <a:ext cx="5724525" cy="609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33</xdr:col>
      <xdr:colOff>0</xdr:colOff>
      <xdr:row>24</xdr:row>
      <xdr:rowOff>0</xdr:rowOff>
    </xdr:to>
    <xdr:sp>
      <xdr:nvSpPr>
        <xdr:cNvPr id="22" name="AutoShape 8"/>
        <xdr:cNvSpPr>
          <a:spLocks/>
        </xdr:cNvSpPr>
      </xdr:nvSpPr>
      <xdr:spPr>
        <a:xfrm>
          <a:off x="1000125" y="3048000"/>
          <a:ext cx="5724525" cy="609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19050</xdr:rowOff>
    </xdr:from>
    <xdr:to>
      <xdr:col>29</xdr:col>
      <xdr:colOff>85725</xdr:colOff>
      <xdr:row>8</xdr:row>
      <xdr:rowOff>133350</xdr:rowOff>
    </xdr:to>
    <xdr:sp>
      <xdr:nvSpPr>
        <xdr:cNvPr id="23" name="Text Box 12" descr="テキスト ボックス: 受付 No."/>
        <xdr:cNvSpPr txBox="1">
          <a:spLocks noChangeArrowheads="1"/>
        </xdr:cNvSpPr>
      </xdr:nvSpPr>
      <xdr:spPr>
        <a:xfrm>
          <a:off x="5467350" y="108585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27</xdr:col>
      <xdr:colOff>9525</xdr:colOff>
      <xdr:row>9</xdr:row>
      <xdr:rowOff>0</xdr:rowOff>
    </xdr:from>
    <xdr:to>
      <xdr:col>33</xdr:col>
      <xdr:colOff>0</xdr:colOff>
      <xdr:row>9</xdr:row>
      <xdr:rowOff>0</xdr:rowOff>
    </xdr:to>
    <xdr:sp>
      <xdr:nvSpPr>
        <xdr:cNvPr id="24" name="Line 14"/>
        <xdr:cNvSpPr>
          <a:spLocks/>
        </xdr:cNvSpPr>
      </xdr:nvSpPr>
      <xdr:spPr>
        <a:xfrm flipV="1">
          <a:off x="5476875" y="1371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26</xdr:col>
      <xdr:colOff>9525</xdr:colOff>
      <xdr:row>9</xdr:row>
      <xdr:rowOff>0</xdr:rowOff>
    </xdr:to>
    <xdr:sp>
      <xdr:nvSpPr>
        <xdr:cNvPr id="25" name="Line 38"/>
        <xdr:cNvSpPr>
          <a:spLocks/>
        </xdr:cNvSpPr>
      </xdr:nvSpPr>
      <xdr:spPr>
        <a:xfrm>
          <a:off x="2200275" y="13716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1000125" y="13716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2007&#24180;&#29256;&#12477;&#12501;&#12488;\&#12377;&#12414;&#12356;&#12477;&#12501;&#12488;\Re_%20CASBEE_LCCO2&#12395;&#38306;&#12377;&#12427;&#25972;&#29702;&#12513;&#12514;\&#23621;&#20303;&#26178;&#12465;&#12540;&#12473;&#12473;&#12479;&#12487;&#12451;\070519_&#36939;&#29992;&#26178;CO2&#27010;&#31639;&#65288;&#36817;&#30000;&#259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Documents%20and%20Settings\mkyhk\&#12487;&#12473;&#12463;&#12488;&#12483;&#12503;\&#20303;&#23429;&#12510;&#12463;&#12525;&#12514;&#12487;&#12523;_&#22238;&#24112;&#24335;&#22793;&#26356;200605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temp\@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070519_CO2感度評価CS"/>
      <sheetName val="070519_感度評価まとめ"/>
      <sheetName val="070507住宅マクロ感度評価"/>
      <sheetName val="070507住宅マクロ条件一覧"/>
      <sheetName val="070501CO2感度評価全館"/>
      <sheetName val="070501CO2感度評価間欠"/>
      <sheetName val="補正"/>
      <sheetName val="レベル設定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東電温暖化_条件設定"/>
      <sheetName val="☆世帯条件"/>
      <sheetName val="☆世帯結果"/>
      <sheetName val="■□使用方法□■"/>
      <sheetName val="★計算シート★"/>
      <sheetName val="選択都市の情報"/>
      <sheetName val="【DB】世帯数"/>
      <sheetName val="【DB】平均延べ床面積"/>
      <sheetName val="省エネメニュー"/>
      <sheetName val="web_条件"/>
      <sheetName val="web_ENE_用途"/>
      <sheetName val="web_ENE_燃料"/>
      <sheetName val="web_CO2_用途"/>
      <sheetName val="web_CO2_燃料"/>
      <sheetName val="【DB】断熱水準別シェア"/>
      <sheetName val="燃料別ｴﾈ消費"/>
      <sheetName val="【DB】熱損失係数"/>
      <sheetName val="【DB】暖冷房条件"/>
      <sheetName val="【DB】機器効率・機器特性"/>
      <sheetName val="【DB】対策係数"/>
      <sheetName val="【DB】暖冷房回帰式"/>
      <sheetName val="【DB】太陽エネルギー"/>
      <sheetName val="燃料別負荷分担・効率"/>
      <sheetName val="暖冷房(月_都道府県）"/>
      <sheetName val="暖冷房(月_世帯)"/>
      <sheetName val="給湯・機器(月_都道府県）"/>
      <sheetName val="給湯・機器(月_世帯)"/>
      <sheetName val="給湯・機器(季_日_世帯)"/>
      <sheetName val="冬季平日"/>
      <sheetName val="冬季休日"/>
      <sheetName val="夏季平日"/>
      <sheetName val="夏季休日"/>
      <sheetName val="中間季平日"/>
      <sheetName val="中間季休日"/>
      <sheetName val="【DB】燃料別分担(暖冷房)"/>
      <sheetName val="【DB】燃料別分担(給湯・厨房)"/>
      <sheetName val="【DB】平均世帯人員"/>
      <sheetName val="【DB】気温"/>
      <sheetName val="【DB】暖デグリデー"/>
      <sheetName val="【DB】冷デグリデー"/>
      <sheetName val="【DB】月気温_給水温度"/>
      <sheetName val="【DB】給湯原単位"/>
      <sheetName val="【DB】機器一覧"/>
      <sheetName val="【DB】機器普及台数"/>
      <sheetName val="カレンダー"/>
      <sheetName val="その他パラ"/>
      <sheetName val="【ﾃﾝﾌﾟﾚｰﾄ】全国集計"/>
      <sheetName val="【ﾃﾝﾌﾟﾚｰﾄ】全都道府県"/>
    </sheetNames>
    <sheetDataSet>
      <sheetData sheetId="8">
        <row r="2">
          <cell r="L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"/>
      <sheetName val="⑬原単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1"/>
  <sheetViews>
    <sheetView tabSelected="1" zoomScale="85" zoomScaleNormal="85" zoomScalePageLayoutView="0" workbookViewId="0" topLeftCell="A1">
      <selection activeCell="P11" sqref="P11:P12"/>
    </sheetView>
  </sheetViews>
  <sheetFormatPr defaultColWidth="0" defaultRowHeight="13.5"/>
  <cols>
    <col min="1" max="1" width="1.75390625" style="2" customWidth="1"/>
    <col min="2" max="2" width="25.625" style="2" customWidth="1"/>
    <col min="3" max="3" width="30.625" style="2" customWidth="1"/>
    <col min="4" max="4" width="3.125" style="2" customWidth="1"/>
    <col min="5" max="9" width="8.625" style="2" customWidth="1"/>
    <col min="10" max="10" width="27.625" style="17" customWidth="1"/>
    <col min="11" max="11" width="8.625" style="17" customWidth="1"/>
    <col min="12" max="12" width="18.625" style="17" customWidth="1"/>
    <col min="13" max="13" width="8.625" style="17" customWidth="1"/>
    <col min="14" max="14" width="4.625" style="17" customWidth="1"/>
    <col min="15" max="16" width="12.625" style="17" customWidth="1"/>
    <col min="17" max="20" width="8.625" style="17" customWidth="1"/>
    <col min="21" max="28" width="8.625" style="2" hidden="1" customWidth="1"/>
    <col min="29" max="16384" width="0" style="2" hidden="1" customWidth="1"/>
  </cols>
  <sheetData>
    <row r="1" spans="1:4" ht="13.5">
      <c r="A1" s="3"/>
      <c r="B1" s="3"/>
      <c r="C1" s="3"/>
      <c r="D1" s="3"/>
    </row>
    <row r="2" spans="1:4" ht="21.75" customHeight="1">
      <c r="A2" s="3"/>
      <c r="B2" s="3"/>
      <c r="C2" s="3"/>
      <c r="D2" s="3"/>
    </row>
    <row r="3" spans="1:4" ht="22.5" customHeight="1">
      <c r="A3" s="3"/>
      <c r="B3" s="3"/>
      <c r="C3" s="3"/>
      <c r="D3" s="3"/>
    </row>
    <row r="4" spans="1:4" ht="25.5" customHeight="1">
      <c r="A4" s="3"/>
      <c r="B4" s="13" t="s">
        <v>3</v>
      </c>
      <c r="C4" s="13"/>
      <c r="D4" s="3"/>
    </row>
    <row r="5" spans="1:4" ht="6.75" customHeight="1" thickBot="1">
      <c r="A5" s="3"/>
      <c r="B5" s="3"/>
      <c r="C5" s="3"/>
      <c r="D5" s="3"/>
    </row>
    <row r="6" spans="1:12" ht="18" customHeight="1">
      <c r="A6" s="3"/>
      <c r="B6" s="12" t="s">
        <v>4</v>
      </c>
      <c r="C6" s="7"/>
      <c r="D6" s="4"/>
      <c r="J6" s="17" t="s">
        <v>5</v>
      </c>
      <c r="L6" s="17" t="s">
        <v>6</v>
      </c>
    </row>
    <row r="7" spans="1:13" ht="18" customHeight="1">
      <c r="A7" s="3"/>
      <c r="B7" s="10" t="s">
        <v>19</v>
      </c>
      <c r="C7" s="14"/>
      <c r="D7" s="4"/>
      <c r="E7" s="2" t="s">
        <v>20</v>
      </c>
      <c r="J7" s="18" t="s">
        <v>7</v>
      </c>
      <c r="L7" s="19"/>
      <c r="M7" s="20"/>
    </row>
    <row r="8" spans="1:13" ht="18" customHeight="1">
      <c r="A8" s="3"/>
      <c r="B8" s="11" t="s">
        <v>21</v>
      </c>
      <c r="C8" s="14" t="s">
        <v>23</v>
      </c>
      <c r="D8" s="4"/>
      <c r="E8" s="2" t="s">
        <v>22</v>
      </c>
      <c r="J8" s="19"/>
      <c r="L8" s="19" t="s">
        <v>1</v>
      </c>
      <c r="M8" s="21">
        <f>IF(C10&lt;0.5,1,IF(C10&lt;1,2,IF(C10&lt;1.5,3,IF(C10&lt;3,4,5))))/5</f>
        <v>0.6</v>
      </c>
    </row>
    <row r="9" spans="1:13" ht="18" customHeight="1">
      <c r="A9" s="3"/>
      <c r="B9" s="11" t="s">
        <v>8</v>
      </c>
      <c r="C9" s="14" t="s">
        <v>27</v>
      </c>
      <c r="D9" s="4"/>
      <c r="E9" s="2" t="s">
        <v>9</v>
      </c>
      <c r="J9" s="22" t="s">
        <v>24</v>
      </c>
      <c r="L9" s="19" t="s">
        <v>2</v>
      </c>
      <c r="M9" s="21">
        <f>1-M8</f>
        <v>0.4</v>
      </c>
    </row>
    <row r="10" spans="1:10" ht="18" customHeight="1">
      <c r="A10" s="3"/>
      <c r="B10" s="11" t="s">
        <v>10</v>
      </c>
      <c r="C10" s="15">
        <v>1</v>
      </c>
      <c r="D10" s="4"/>
      <c r="E10" s="2" t="s">
        <v>11</v>
      </c>
      <c r="J10" s="22" t="s">
        <v>25</v>
      </c>
    </row>
    <row r="11" spans="1:16" ht="18" customHeight="1">
      <c r="A11" s="3"/>
      <c r="B11" s="11" t="s">
        <v>12</v>
      </c>
      <c r="C11" s="16">
        <v>1</v>
      </c>
      <c r="D11" s="4"/>
      <c r="E11" s="2" t="s">
        <v>13</v>
      </c>
      <c r="J11" s="22" t="s">
        <v>26</v>
      </c>
      <c r="L11" s="17" t="s">
        <v>12</v>
      </c>
      <c r="O11" s="24" t="s">
        <v>28</v>
      </c>
      <c r="P11" s="24" t="s">
        <v>29</v>
      </c>
    </row>
    <row r="12" spans="1:16" ht="18" customHeight="1">
      <c r="A12" s="3"/>
      <c r="B12" s="11" t="s">
        <v>14</v>
      </c>
      <c r="C12" s="15">
        <v>80</v>
      </c>
      <c r="D12" s="4"/>
      <c r="E12" s="2" t="s">
        <v>15</v>
      </c>
      <c r="J12" s="22"/>
      <c r="L12" s="19"/>
      <c r="M12" s="20"/>
      <c r="O12" s="25"/>
      <c r="P12" s="25"/>
    </row>
    <row r="13" spans="1:16" ht="18" customHeight="1">
      <c r="A13" s="3"/>
      <c r="B13" s="5"/>
      <c r="C13" s="8"/>
      <c r="D13" s="4"/>
      <c r="J13" s="22"/>
      <c r="L13" s="19" t="s">
        <v>16</v>
      </c>
      <c r="M13" s="21">
        <f>IF(OR(C9=J9,C9=J10,C9=J11),O13,P13)</f>
        <v>0.6</v>
      </c>
      <c r="O13" s="21">
        <f>IF(C11=0,0,IF(C11&gt;=1.25,1,IF(C11&gt;1,2,IF(C11&gt;0.875,3,IF(C11&gt;0.75,4,5)))))/5</f>
        <v>0.6</v>
      </c>
      <c r="P13" s="21">
        <f>IF(C11=0,0,IF(C11&gt;1,1,IF(C11&gt;0.8,2,IF(C11&gt;0.6,3,IF(C11&gt;0.3,4,5)))))/5</f>
        <v>0.4</v>
      </c>
    </row>
    <row r="14" spans="1:16" ht="18" customHeight="1">
      <c r="A14" s="3"/>
      <c r="B14" s="5"/>
      <c r="C14" s="8"/>
      <c r="D14" s="4"/>
      <c r="J14" s="22"/>
      <c r="L14" s="19" t="s">
        <v>2</v>
      </c>
      <c r="M14" s="21">
        <f>IF(OR(C9=J9,C9=J10,C9=J11),O14,P14)</f>
        <v>0.4</v>
      </c>
      <c r="O14" s="21">
        <f>1-O13</f>
        <v>0.4</v>
      </c>
      <c r="P14" s="21">
        <f>1-P13</f>
        <v>0.6</v>
      </c>
    </row>
    <row r="15" spans="1:10" ht="18" customHeight="1" thickBot="1">
      <c r="A15" s="3"/>
      <c r="B15" s="6"/>
      <c r="C15" s="9"/>
      <c r="D15" s="4"/>
      <c r="J15" s="22"/>
    </row>
    <row r="16" spans="1:12" ht="18" customHeight="1">
      <c r="A16" s="3"/>
      <c r="B16" s="3"/>
      <c r="C16" s="3"/>
      <c r="D16" s="3"/>
      <c r="J16" s="22"/>
      <c r="L16" s="17" t="s">
        <v>14</v>
      </c>
    </row>
    <row r="17" spans="10:13" ht="18" customHeight="1">
      <c r="J17" s="22"/>
      <c r="L17" s="19"/>
      <c r="M17" s="20"/>
    </row>
    <row r="18" spans="10:13" ht="18" customHeight="1">
      <c r="J18" s="22"/>
      <c r="L18" s="19" t="s">
        <v>17</v>
      </c>
      <c r="M18" s="23">
        <f>C12</f>
        <v>80</v>
      </c>
    </row>
    <row r="19" spans="12:13" ht="18" customHeight="1">
      <c r="L19" s="19" t="s">
        <v>0</v>
      </c>
      <c r="M19" s="23">
        <f>IF(M18&gt;100,0,100-M18)</f>
        <v>20</v>
      </c>
    </row>
    <row r="20" spans="12:13" ht="18" customHeight="1">
      <c r="L20" s="19" t="s">
        <v>18</v>
      </c>
      <c r="M20" s="23">
        <f>IF(M18&lt;40,1,IF(M18&lt;60,2,IF(M18&lt;80,3,IF(M18&lt;100,4,5))))/5</f>
        <v>0.8</v>
      </c>
    </row>
    <row r="21" spans="12:13" ht="18" customHeight="1">
      <c r="L21" s="19" t="s">
        <v>0</v>
      </c>
      <c r="M21" s="23">
        <f>1-M20</f>
        <v>0.19999999999999996</v>
      </c>
    </row>
    <row r="22" ht="18" customHeight="1"/>
    <row r="23" ht="18" customHeight="1"/>
    <row r="24" ht="18" customHeight="1"/>
  </sheetData>
  <sheetProtection/>
  <mergeCells count="2">
    <mergeCell ref="O11:O12"/>
    <mergeCell ref="P11:P12"/>
  </mergeCells>
  <dataValidations count="1">
    <dataValidation type="list" allowBlank="1" showInputMessage="1" showErrorMessage="1" sqref="C9">
      <formula1>$J$8:$J$14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0" width="2.625" style="1" customWidth="1"/>
    <col min="21" max="40" width="2.75390625" style="1" customWidth="1"/>
    <col min="41" max="53" width="2.625" style="1" customWidth="1"/>
    <col min="54" max="16384" width="9.00390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</sheetData>
  <sheetProtection password="8FD0" sheet="1" objects="1" scenarios="1" selectLockedCells="1" selectUnlockedCells="1"/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password="E5A4" sheet="1" objects="1" scenarios="1" selectLockedCells="1" selectUnlockedCells="1"/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2010-10-31T06:59:40Z</cp:lastPrinted>
  <dcterms:created xsi:type="dcterms:W3CDTF">1997-01-08T22:48:59Z</dcterms:created>
  <dcterms:modified xsi:type="dcterms:W3CDTF">2021-03-19T07:05:31Z</dcterms:modified>
  <cp:category/>
  <cp:version/>
  <cp:contentType/>
  <cp:contentStatus/>
</cp:coreProperties>
</file>